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 activeTab="1" autoFilterDateGrouping="0"/>
  </bookViews>
  <sheets>
    <sheet name="PL 01" sheetId="15" r:id="rId1"/>
    <sheet name="PL 02" sheetId="24" r:id="rId2"/>
    <sheet name="PL 3" sheetId="20" state="hidden" r:id="rId3"/>
    <sheet name="PL 03" sheetId="25" r:id="rId4"/>
    <sheet name="PL 04 " sheetId="28" r:id="rId5"/>
  </sheets>
  <definedNames>
    <definedName name="_xlnm.Print_Titles" localSheetId="3">'PL 03'!$5:$5</definedName>
    <definedName name="_xlnm.Print_Titles" localSheetId="4">'PL 04 '!$5:$6</definedName>
    <definedName name="_xlnm.Print_Titles" localSheetId="2">'PL 3'!$5:$5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8" l="1"/>
  <c r="E28" i="28"/>
  <c r="F28" i="28"/>
  <c r="G28" i="28"/>
  <c r="C30" i="28"/>
  <c r="D25" i="28" l="1"/>
  <c r="E25" i="28"/>
  <c r="F25" i="28"/>
  <c r="G25" i="28"/>
  <c r="C27" i="28"/>
  <c r="D15" i="28"/>
  <c r="E15" i="28"/>
  <c r="F15" i="28"/>
  <c r="G15" i="28"/>
  <c r="D31" i="28"/>
  <c r="E31" i="28"/>
  <c r="F31" i="28"/>
  <c r="C29" i="28"/>
  <c r="C28" i="28" s="1"/>
  <c r="C26" i="28"/>
  <c r="C25" i="28" s="1"/>
  <c r="D22" i="28"/>
  <c r="E22" i="28"/>
  <c r="F22" i="28"/>
  <c r="G22" i="28"/>
  <c r="C24" i="28"/>
  <c r="D19" i="28"/>
  <c r="E19" i="28"/>
  <c r="F19" i="28"/>
  <c r="G19" i="28"/>
  <c r="D10" i="28"/>
  <c r="E10" i="28"/>
  <c r="F10" i="28"/>
  <c r="G10" i="28"/>
  <c r="C23" i="28"/>
  <c r="C21" i="28"/>
  <c r="C20" i="28"/>
  <c r="E9" i="28" l="1"/>
  <c r="E8" i="28" s="1"/>
  <c r="D9" i="28"/>
  <c r="D8" i="28" s="1"/>
  <c r="C19" i="28"/>
  <c r="F9" i="28"/>
  <c r="F8" i="28" s="1"/>
  <c r="C22" i="28"/>
  <c r="C17" i="28" l="1"/>
  <c r="C18" i="28"/>
  <c r="C16" i="28"/>
  <c r="C14" i="28"/>
  <c r="C12" i="28"/>
  <c r="C13" i="28"/>
  <c r="C11" i="28"/>
  <c r="C10" i="28" l="1"/>
  <c r="G31" i="28" l="1"/>
  <c r="G9" i="28" s="1"/>
  <c r="G8" i="28" s="1"/>
  <c r="C33" i="28"/>
  <c r="C34" i="28"/>
  <c r="C35" i="28"/>
  <c r="C32" i="28"/>
  <c r="C31" i="28" l="1"/>
  <c r="C15" i="28"/>
  <c r="C9" i="28" l="1"/>
  <c r="E19" i="20" l="1"/>
  <c r="F19" i="20"/>
  <c r="D14" i="20"/>
  <c r="A3" i="25" l="1"/>
  <c r="A3" i="28" s="1"/>
  <c r="G6" i="24"/>
  <c r="C7" i="20" l="1"/>
  <c r="C14" i="20"/>
  <c r="G19" i="20"/>
  <c r="C6" i="20" l="1"/>
  <c r="A3" i="20"/>
  <c r="H16" i="20"/>
  <c r="I16" i="20" s="1"/>
  <c r="H17" i="20"/>
  <c r="I17" i="20" s="1"/>
  <c r="H18" i="20"/>
  <c r="I18" i="20" s="1"/>
  <c r="H15" i="20"/>
  <c r="F6" i="20"/>
  <c r="G6" i="20"/>
  <c r="E6" i="20"/>
  <c r="I15" i="20" l="1"/>
  <c r="H19" i="20"/>
  <c r="H6" i="20"/>
  <c r="I6" i="20" s="1"/>
  <c r="D7" i="15" l="1"/>
  <c r="E7" i="15" s="1"/>
  <c r="C6" i="15"/>
  <c r="D6" i="15" l="1"/>
  <c r="E6" i="15" s="1"/>
  <c r="C6" i="25"/>
</calcChain>
</file>

<file path=xl/sharedStrings.xml><?xml version="1.0" encoding="utf-8"?>
<sst xmlns="http://schemas.openxmlformats.org/spreadsheetml/2006/main" count="122" uniqueCount="78">
  <si>
    <t>I</t>
  </si>
  <si>
    <t>II</t>
  </si>
  <si>
    <t>Ghi chú</t>
  </si>
  <si>
    <t>Phòng Kinh tế</t>
  </si>
  <si>
    <t>Đơn vị</t>
  </si>
  <si>
    <t>Đơn vị tính: Triệu đồng</t>
  </si>
  <si>
    <t>Phòng Văn hóa - Xã hội</t>
  </si>
  <si>
    <t>TT</t>
  </si>
  <si>
    <t>Nội dung</t>
  </si>
  <si>
    <t>Phụ lục số 01</t>
  </si>
  <si>
    <t>Dự toán UBND tỉnh giao</t>
  </si>
  <si>
    <t>Dự toán HĐND xã giao</t>
  </si>
  <si>
    <t>%  HĐND/ UBND tỉnh</t>
  </si>
  <si>
    <t>Tổng thu bổ sung cân đối ngân sách cấp xã</t>
  </si>
  <si>
    <t>1</t>
  </si>
  <si>
    <t>Phụ lục số 02</t>
  </si>
  <si>
    <t>Tổng số</t>
  </si>
  <si>
    <t>Số tiền</t>
  </si>
  <si>
    <t>Phụ lục số 03</t>
  </si>
  <si>
    <t>Trường Tiểu học Chiềng Sơn</t>
  </si>
  <si>
    <t>Trường Mầm Non Phong Lan</t>
  </si>
  <si>
    <t>Trung tâm phục vụ hành chính công</t>
  </si>
  <si>
    <t>Trường Mầm non Chiềng Xuân</t>
  </si>
  <si>
    <t>Trường TH&amp;THCS Bán trú Chiềng Xuân</t>
  </si>
  <si>
    <t>Tổng</t>
  </si>
  <si>
    <t>Nhu cầu</t>
  </si>
  <si>
    <t>%</t>
  </si>
  <si>
    <t>Đã bổ sung đợt 5</t>
  </si>
  <si>
    <t>Dự kiến đợt này</t>
  </si>
  <si>
    <t xml:space="preserve"> DỰ TOÁN THU NGÂN SÁCH XÃ NĂM 2025 (Đợt 8 )</t>
  </si>
  <si>
    <t>Trong đó</t>
  </si>
  <si>
    <t>TỔNG SỐ</t>
  </si>
  <si>
    <t>Quản lý nhà nước</t>
  </si>
  <si>
    <t>Văn phòng Đảng ủy</t>
  </si>
  <si>
    <t>Ủy ban mặt trận tổ quốc Việt nam</t>
  </si>
  <si>
    <t>Văn phòng HĐND &amp; UBND xã</t>
  </si>
  <si>
    <t>Phòng Văn hóa - xã hội</t>
  </si>
  <si>
    <t>Sự nghiệp giáo dục</t>
  </si>
  <si>
    <t>Đã P.bổ</t>
  </si>
  <si>
    <t>BS đợt nay</t>
  </si>
  <si>
    <t>Phân bổ kinh phí tiền thưởng theo Nghị định 73/N Đ-CP Chính phủ</t>
  </si>
  <si>
    <t xml:space="preserve">Ủy ban mặt trận tổ quốc Việt Nam </t>
  </si>
  <si>
    <t xml:space="preserve">BỔ SUNG KINH PHÍ CHO CÁC ĐƠN VỊ THỰC HIỆN NHIỆM VỤ </t>
  </si>
  <si>
    <t>III</t>
  </si>
  <si>
    <t>IV</t>
  </si>
  <si>
    <t>Mã QHNS</t>
  </si>
  <si>
    <t>Mã Chương</t>
  </si>
  <si>
    <t>Loại, khoản</t>
  </si>
  <si>
    <t>Mã nguồn</t>
  </si>
  <si>
    <t>Mã nguồn NSNN</t>
  </si>
  <si>
    <t>Thu bổ sung từ sách tỉnh (Theo Quyết định số 3044/QĐ-UBND ngày 28/11/2025 của UBND tỉnh)</t>
  </si>
  <si>
    <t>PHÂN BỔ DỰ TOÁN CHI NGÂN SÁCH XÃ NĂM 2025 (Đợt 8)</t>
  </si>
  <si>
    <t>Phân bổ nguồn kinh phí theo Theo Quyết định số 3044/QĐ-UBND ngày 28/11/2025 của UBND tỉnh</t>
  </si>
  <si>
    <t>Phòng Văn hoá - Xã hội</t>
  </si>
  <si>
    <t>Phân bổ kinh phí chi chế độ tiền thưởng theo Nghị định 73/N Đ-CP Chính phủ</t>
  </si>
  <si>
    <t>Triệu đồng</t>
  </si>
  <si>
    <t>Phụ lục số 04</t>
  </si>
  <si>
    <t>Bổ sung kinh phí lương, phụ cấp  các khoản theo lương, chi khác</t>
  </si>
  <si>
    <t>Hỗ trợ kinh phí cho các Ban chỉ đạo</t>
  </si>
  <si>
    <t>Phân bổ KP thu Hồi tại Nghị quyết số 98/NQ-HĐND ngày 07/7/2025, Nghị quyết số 103/NQ-HĐND ngày 29/8/2025 của HĐND xã</t>
  </si>
  <si>
    <t>V</t>
  </si>
  <si>
    <t>Văn Phòng HĐND và UBND</t>
  </si>
  <si>
    <t>VI</t>
  </si>
  <si>
    <t>VII</t>
  </si>
  <si>
    <t>Các đơn vị trường học</t>
  </si>
  <si>
    <t xml:space="preserve">Phân bổ KP chưa phân bổ tại NQ Nghị quyết số 108/NQ-HĐND ngày 03/10/2025 của HĐND xã (Nguồn Quản lý hành chính) </t>
  </si>
  <si>
    <t xml:space="preserve">Phân bổ KP chưa phân bổ tại NQ Nghị quyết số 108/NQ-HĐND ngày 03/10/2025 của HĐND xã (Nguồn sự nghiệp giáo dục) </t>
  </si>
  <si>
    <t>Bổ sung kinh phí thực hiện chế độ tiền thưởng theo Nghị định số 73/2024/NĐ-CP ngày 30/6/2024 của Chính Phủ</t>
  </si>
  <si>
    <t>Phân bổ kinh phí dự phòng ngân sách xã năm 2025</t>
  </si>
  <si>
    <t>Phụ cấp công tác đảng, chi khác</t>
  </si>
  <si>
    <t>Kinh phí đóng Bảo hiểm xã hội của cán bộ bán chuyên trách bản (Bí thư chi bộ, trưởng bản)</t>
  </si>
  <si>
    <t>Kinh phí đóng Bảo hiểm xã hội của cán bộ bán chuyên trách bản (trưởng ban công tác mặt trận tổ quốc)</t>
  </si>
  <si>
    <t>Bổ sung chi công tác Mặt trận tổ quốc và các đoàn thể, chi khác</t>
  </si>
  <si>
    <t>Bổ sung chi khác</t>
  </si>
  <si>
    <t>Kinh phí thực hiện Nghị định 73/NĐ-CP Chính phủ</t>
  </si>
  <si>
    <t>Kinh phí thực hiện chính sách theo Nghị định số 154/2025/NĐ-CP của Chính phủ</t>
  </si>
  <si>
    <t>(Kèm theo Tờ trình số 121/NQ-HĐND ngày 19/12/2025 của HĐND xã Chiềng Sơn)</t>
  </si>
  <si>
    <t xml:space="preserve"> (Kèm theo Nghị quyết số 121/NQ-HĐND ngày 19/12/2025 của HĐND xã Chiềng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</si>
</sst>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  <numFmt numFmtId="167" formatCode="_(* #,##0.0_);_(* \(#,##0.0\);_(* &quot;-&quot;??_);_(@_)"/>
    <numFmt numFmtId="168" formatCode="_(* #,##0.000_);_(* \(#,##0.000\);_(* &quot;-&quot;???_);_(@_)"/>
    <numFmt numFmtId="169" formatCode="_(* #,##0.0000_);_(* \(#,##0.0000\);_(* &quot;-&quot;??_);_(@_)"/>
    <numFmt numFmtId="170" formatCode="_(* #,##0_);_(* \(#,##0\);_(* &quot;-&quot;???_);_(@_)"/>
    <numFmt numFmtId="171" formatCode="_-* #,##0.000\ _₫_-;\-* #,##0.000\ _₫_-;_-* &quot;-&quot;???\ _₫_-;_-@_-"/>
    <numFmt numFmtId="172" formatCode="_-* #,##0.000_-;\-* #,##0.000_-;_-* &quot;-&quot;??_-;_-@_-"/>
    <numFmt numFmtId="173" formatCode="_-* #,##0.000000_-;\-* #,##0.0000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0"/>
      <name val="Arial"/>
      <family val="2"/>
    </font>
    <font>
      <sz val="14"/>
      <color theme="1"/>
      <name val="Times New Roman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2"/>
      <charset val="163"/>
    </font>
    <font>
      <sz val="12"/>
      <color indexed="8"/>
      <name val="Times New Roman"/>
      <family val="2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16">
    <xf numFmtId="0" fontId="0" fillId="0" borderId="0" xfId="0"/>
    <xf numFmtId="165" fontId="0" fillId="0" borderId="0" xfId="1" applyNumberFormat="1" applyFont="1"/>
    <xf numFmtId="167" fontId="13" fillId="0" borderId="2" xfId="1" applyNumberFormat="1" applyFont="1" applyFill="1" applyBorder="1" applyAlignment="1">
      <alignment horizontal="center" vertical="center" wrapText="1"/>
    </xf>
    <xf numFmtId="167" fontId="13" fillId="0" borderId="2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49" fontId="14" fillId="0" borderId="2" xfId="1" applyNumberFormat="1" applyFont="1" applyFill="1" applyBorder="1" applyAlignment="1">
      <alignment horizontal="center" vertical="center"/>
    </xf>
    <xf numFmtId="167" fontId="14" fillId="0" borderId="2" xfId="1" quotePrefix="1" applyNumberFormat="1" applyFont="1" applyFill="1" applyBorder="1" applyAlignment="1">
      <alignment vertical="center" wrapText="1"/>
    </xf>
    <xf numFmtId="9" fontId="14" fillId="0" borderId="2" xfId="1" applyNumberFormat="1" applyFont="1" applyFill="1" applyBorder="1" applyAlignment="1">
      <alignment horizontal="center" vertical="center"/>
    </xf>
    <xf numFmtId="0" fontId="9" fillId="0" borderId="5" xfId="9" applyFont="1" applyBorder="1" applyAlignment="1">
      <alignment horizontal="center" vertical="center" wrapText="1"/>
    </xf>
    <xf numFmtId="0" fontId="16" fillId="0" borderId="3" xfId="9" applyFont="1" applyBorder="1" applyAlignment="1">
      <alignment horizontal="center" vertical="center" wrapText="1"/>
    </xf>
    <xf numFmtId="0" fontId="8" fillId="0" borderId="0" xfId="9" applyFont="1"/>
    <xf numFmtId="168" fontId="16" fillId="0" borderId="3" xfId="9" applyNumberFormat="1" applyFont="1" applyBorder="1" applyAlignment="1">
      <alignment horizontal="center" vertical="center" wrapText="1"/>
    </xf>
    <xf numFmtId="0" fontId="8" fillId="0" borderId="0" xfId="9" applyFont="1" applyAlignment="1">
      <alignment horizontal="center"/>
    </xf>
    <xf numFmtId="0" fontId="8" fillId="0" borderId="5" xfId="9" applyFont="1" applyBorder="1" applyAlignment="1">
      <alignment horizontal="center" vertical="center" wrapText="1"/>
    </xf>
    <xf numFmtId="0" fontId="5" fillId="0" borderId="5" xfId="9" applyFont="1" applyBorder="1" applyAlignment="1">
      <alignment horizontal="center" vertical="center" wrapText="1"/>
    </xf>
    <xf numFmtId="0" fontId="8" fillId="0" borderId="0" xfId="9" applyFont="1" applyAlignment="1">
      <alignment vertical="center" wrapText="1"/>
    </xf>
    <xf numFmtId="0" fontId="8" fillId="0" borderId="0" xfId="9" applyFont="1" applyAlignment="1">
      <alignment horizontal="center" vertical="center" wrapText="1"/>
    </xf>
    <xf numFmtId="169" fontId="13" fillId="0" borderId="2" xfId="1" applyNumberFormat="1" applyFont="1" applyFill="1" applyBorder="1" applyAlignment="1">
      <alignment vertical="center" shrinkToFit="1"/>
    </xf>
    <xf numFmtId="167" fontId="13" fillId="0" borderId="2" xfId="1" applyNumberFormat="1" applyFont="1" applyFill="1" applyBorder="1" applyAlignment="1">
      <alignment vertical="center" wrapText="1"/>
    </xf>
    <xf numFmtId="0" fontId="8" fillId="0" borderId="5" xfId="9" applyFont="1" applyBorder="1" applyAlignment="1">
      <alignment vertical="center" wrapText="1"/>
    </xf>
    <xf numFmtId="166" fontId="8" fillId="0" borderId="5" xfId="10" applyNumberFormat="1" applyFont="1" applyBorder="1" applyAlignment="1">
      <alignment vertical="center" shrinkToFit="1"/>
    </xf>
    <xf numFmtId="170" fontId="16" fillId="0" borderId="3" xfId="9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vertical="center" wrapText="1"/>
    </xf>
    <xf numFmtId="164" fontId="20" fillId="0" borderId="5" xfId="1" applyFont="1" applyBorder="1" applyAlignment="1">
      <alignment vertical="center" shrinkToFit="1"/>
    </xf>
    <xf numFmtId="170" fontId="16" fillId="0" borderId="0" xfId="9" applyNumberFormat="1" applyFont="1" applyBorder="1" applyAlignment="1">
      <alignment horizontal="center" vertical="center" wrapText="1"/>
    </xf>
    <xf numFmtId="0" fontId="9" fillId="0" borderId="5" xfId="9" applyFont="1" applyBorder="1" applyAlignment="1">
      <alignment horizontal="left" vertical="center" wrapText="1"/>
    </xf>
    <xf numFmtId="0" fontId="8" fillId="0" borderId="5" xfId="9" applyFont="1" applyBorder="1" applyAlignment="1">
      <alignment horizontal="left" vertical="center" wrapText="1"/>
    </xf>
    <xf numFmtId="166" fontId="9" fillId="0" borderId="5" xfId="9" applyNumberFormat="1" applyFont="1" applyBorder="1" applyAlignment="1">
      <alignment horizontal="left" vertical="center" wrapText="1"/>
    </xf>
    <xf numFmtId="168" fontId="21" fillId="0" borderId="3" xfId="9" applyNumberFormat="1" applyFont="1" applyBorder="1" applyAlignment="1">
      <alignment horizontal="center" vertical="center" wrapText="1"/>
    </xf>
    <xf numFmtId="171" fontId="8" fillId="0" borderId="0" xfId="9" applyNumberFormat="1" applyFont="1" applyAlignment="1">
      <alignment horizontal="center"/>
    </xf>
    <xf numFmtId="0" fontId="22" fillId="0" borderId="0" xfId="0" applyFont="1"/>
    <xf numFmtId="0" fontId="19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2" fillId="0" borderId="5" xfId="0" applyFont="1" applyBorder="1"/>
    <xf numFmtId="164" fontId="22" fillId="0" borderId="5" xfId="1" applyFont="1" applyBorder="1" applyAlignment="1">
      <alignment vertical="center"/>
    </xf>
    <xf numFmtId="0" fontId="20" fillId="0" borderId="5" xfId="0" applyFont="1" applyBorder="1"/>
    <xf numFmtId="0" fontId="2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72" fontId="6" fillId="0" borderId="2" xfId="1" applyNumberFormat="1" applyFont="1" applyFill="1" applyBorder="1" applyAlignment="1">
      <alignment vertical="center" shrinkToFit="1"/>
    </xf>
    <xf numFmtId="0" fontId="5" fillId="0" borderId="0" xfId="0" applyFont="1"/>
    <xf numFmtId="0" fontId="16" fillId="0" borderId="3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5" xfId="0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49" fontId="8" fillId="0" borderId="5" xfId="0" applyNumberFormat="1" applyFont="1" applyBorder="1"/>
    <xf numFmtId="165" fontId="8" fillId="0" borderId="5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8" fillId="0" borderId="3" xfId="9" applyFont="1" applyBorder="1" applyAlignment="1">
      <alignment vertical="center" wrapText="1"/>
    </xf>
    <xf numFmtId="0" fontId="8" fillId="0" borderId="6" xfId="9" applyFont="1" applyBorder="1" applyAlignment="1">
      <alignment vertical="center" wrapText="1"/>
    </xf>
    <xf numFmtId="0" fontId="8" fillId="0" borderId="1" xfId="9" applyFont="1" applyBorder="1" applyAlignment="1">
      <alignment vertical="center" wrapText="1"/>
    </xf>
    <xf numFmtId="0" fontId="9" fillId="2" borderId="0" xfId="9" applyFont="1" applyFill="1"/>
    <xf numFmtId="173" fontId="9" fillId="0" borderId="5" xfId="9" applyNumberFormat="1" applyFont="1" applyBorder="1" applyAlignment="1">
      <alignment horizontal="left" vertical="center" wrapText="1"/>
    </xf>
    <xf numFmtId="172" fontId="12" fillId="2" borderId="2" xfId="1" applyNumberFormat="1" applyFont="1" applyFill="1" applyBorder="1" applyAlignment="1">
      <alignment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164" fontId="8" fillId="0" borderId="5" xfId="10" applyNumberFormat="1" applyFont="1" applyBorder="1" applyAlignment="1">
      <alignment vertical="center" shrinkToFit="1"/>
    </xf>
    <xf numFmtId="172" fontId="8" fillId="0" borderId="5" xfId="10" applyNumberFormat="1" applyFont="1" applyBorder="1" applyAlignment="1">
      <alignment vertical="center" shrinkToFit="1"/>
    </xf>
    <xf numFmtId="172" fontId="9" fillId="0" borderId="5" xfId="9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9" fillId="0" borderId="0" xfId="9" applyFont="1" applyAlignment="1">
      <alignment horizontal="center" vertical="center"/>
    </xf>
    <xf numFmtId="167" fontId="12" fillId="0" borderId="0" xfId="10" applyNumberFormat="1" applyFont="1" applyFill="1" applyAlignment="1">
      <alignment horizontal="center" vertical="center"/>
    </xf>
    <xf numFmtId="167" fontId="7" fillId="0" borderId="0" xfId="10" applyNumberFormat="1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11" fillId="0" borderId="0" xfId="9" applyFont="1" applyBorder="1" applyAlignment="1">
      <alignment horizontal="right" vertical="center"/>
    </xf>
    <xf numFmtId="0" fontId="16" fillId="0" borderId="0" xfId="9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9" fillId="0" borderId="1" xfId="0" applyFont="1" applyBorder="1" applyAlignment="1">
      <alignment horizontal="right" vertical="center"/>
    </xf>
    <xf numFmtId="164" fontId="19" fillId="0" borderId="5" xfId="1" applyFont="1" applyBorder="1" applyAlignment="1">
      <alignment horizontal="right" vertical="center" shrinkToFit="1"/>
    </xf>
    <xf numFmtId="0" fontId="20" fillId="0" borderId="5" xfId="0" applyFont="1" applyBorder="1" applyAlignment="1">
      <alignment horizontal="right" vertical="center" wrapText="1"/>
    </xf>
    <xf numFmtId="43" fontId="9" fillId="0" borderId="1" xfId="0" applyNumberFormat="1" applyFont="1" applyBorder="1" applyAlignment="1">
      <alignment horizontal="right" vertical="center"/>
    </xf>
    <xf numFmtId="0" fontId="16" fillId="0" borderId="5" xfId="9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/>
    </xf>
    <xf numFmtId="164" fontId="19" fillId="2" borderId="5" xfId="1" applyFont="1" applyFill="1" applyBorder="1" applyAlignment="1">
      <alignment horizontal="right" vertical="center" shrinkToFit="1"/>
    </xf>
    <xf numFmtId="164" fontId="19" fillId="2" borderId="5" xfId="1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vertical="center"/>
    </xf>
    <xf numFmtId="0" fontId="22" fillId="2" borderId="0" xfId="0" applyFont="1" applyFill="1"/>
    <xf numFmtId="164" fontId="19" fillId="2" borderId="5" xfId="1" applyFont="1" applyFill="1" applyBorder="1" applyAlignment="1">
      <alignment horizontal="right" vertical="center"/>
    </xf>
    <xf numFmtId="0" fontId="19" fillId="2" borderId="5" xfId="0" applyFont="1" applyFill="1" applyBorder="1"/>
    <xf numFmtId="0" fontId="19" fillId="2" borderId="0" xfId="0" applyFont="1" applyFill="1"/>
    <xf numFmtId="164" fontId="19" fillId="2" borderId="5" xfId="1" applyFont="1" applyFill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167" fontId="12" fillId="0" borderId="0" xfId="1" applyNumberFormat="1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center" vertical="center"/>
    </xf>
    <xf numFmtId="167" fontId="7" fillId="0" borderId="4" xfId="1" applyNumberFormat="1" applyFont="1" applyFill="1" applyBorder="1" applyAlignment="1">
      <alignment horizontal="right" vertical="center"/>
    </xf>
    <xf numFmtId="167" fontId="15" fillId="0" borderId="0" xfId="1" applyNumberFormat="1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 shrinkToFit="1"/>
    </xf>
    <xf numFmtId="0" fontId="9" fillId="0" borderId="0" xfId="9" applyFont="1" applyAlignment="1">
      <alignment horizontal="center" vertical="center"/>
    </xf>
    <xf numFmtId="167" fontId="12" fillId="0" borderId="0" xfId="10" applyNumberFormat="1" applyFont="1" applyFill="1" applyAlignment="1">
      <alignment horizontal="center" vertical="center"/>
    </xf>
    <xf numFmtId="167" fontId="7" fillId="0" borderId="0" xfId="10" applyNumberFormat="1" applyFont="1" applyFill="1" applyAlignment="1">
      <alignment horizontal="center" vertical="center"/>
    </xf>
    <xf numFmtId="0" fontId="11" fillId="0" borderId="4" xfId="9" applyFont="1" applyBorder="1" applyAlignment="1">
      <alignment horizontal="right" vertical="center"/>
    </xf>
    <xf numFmtId="0" fontId="22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2">
    <cellStyle name="Comma" xfId="1" builtinId="3"/>
    <cellStyle name="Comma 2" xfId="10"/>
    <cellStyle name="Comma 28" xfId="11"/>
    <cellStyle name="Comma 3 2" xfId="6"/>
    <cellStyle name="Comma 4" xfId="5"/>
    <cellStyle name="Comma 5" xfId="3"/>
    <cellStyle name="Normal" xfId="0" builtinId="0"/>
    <cellStyle name="Normal 15" xfId="7"/>
    <cellStyle name="Normal 2" xfId="9"/>
    <cellStyle name="Normal 20" xfId="4"/>
    <cellStyle name="Normal 8" xfId="2"/>
    <cellStyle name="Percent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activeCell="A3" sqref="A3:E3"/>
    </sheetView>
  </sheetViews>
  <sheetFormatPr defaultColWidth="9.7109375" defaultRowHeight="15"/>
  <cols>
    <col min="1" max="1" width="6.7109375" customWidth="1"/>
    <col min="2" max="2" width="39.42578125" customWidth="1"/>
    <col min="3" max="3" width="13.42578125" customWidth="1"/>
    <col min="4" max="4" width="15.28515625" customWidth="1"/>
    <col min="5" max="5" width="10.42578125" customWidth="1"/>
    <col min="6" max="6" width="16.42578125" bestFit="1" customWidth="1"/>
  </cols>
  <sheetData>
    <row r="1" spans="1:6" ht="25.15" customHeight="1">
      <c r="A1" s="94" t="s">
        <v>9</v>
      </c>
      <c r="B1" s="94"/>
      <c r="C1" s="94"/>
      <c r="D1" s="94"/>
      <c r="E1" s="94"/>
    </row>
    <row r="2" spans="1:6" ht="25.15" customHeight="1">
      <c r="A2" s="94" t="s">
        <v>29</v>
      </c>
      <c r="B2" s="94"/>
      <c r="C2" s="94"/>
      <c r="D2" s="94"/>
      <c r="E2" s="94"/>
    </row>
    <row r="3" spans="1:6" ht="25.15" customHeight="1">
      <c r="A3" s="95" t="s">
        <v>76</v>
      </c>
      <c r="B3" s="95"/>
      <c r="C3" s="95"/>
      <c r="D3" s="95"/>
      <c r="E3" s="95"/>
    </row>
    <row r="4" spans="1:6" ht="25.15" customHeight="1">
      <c r="A4" s="96" t="s">
        <v>5</v>
      </c>
      <c r="B4" s="96"/>
      <c r="C4" s="96"/>
      <c r="D4" s="96"/>
      <c r="E4" s="96"/>
    </row>
    <row r="5" spans="1:6" ht="40.5">
      <c r="A5" s="2" t="s">
        <v>7</v>
      </c>
      <c r="B5" s="2" t="s">
        <v>8</v>
      </c>
      <c r="C5" s="2" t="s">
        <v>10</v>
      </c>
      <c r="D5" s="2" t="s">
        <v>11</v>
      </c>
      <c r="E5" s="2" t="s">
        <v>12</v>
      </c>
    </row>
    <row r="6" spans="1:6" ht="36.4" customHeight="1">
      <c r="A6" s="3"/>
      <c r="B6" s="18" t="s">
        <v>13</v>
      </c>
      <c r="C6" s="17">
        <f>SUM(C7:C7)</f>
        <v>191.64599999999999</v>
      </c>
      <c r="D6" s="17">
        <f>SUM(D7:D7)</f>
        <v>191.64599999999999</v>
      </c>
      <c r="E6" s="4">
        <f>D6/C6*100%</f>
        <v>1</v>
      </c>
    </row>
    <row r="7" spans="1:6" ht="49.15" customHeight="1">
      <c r="A7" s="5" t="s">
        <v>14</v>
      </c>
      <c r="B7" s="6" t="s">
        <v>50</v>
      </c>
      <c r="C7" s="41">
        <v>191.64599999999999</v>
      </c>
      <c r="D7" s="41">
        <f>C7</f>
        <v>191.64599999999999</v>
      </c>
      <c r="E7" s="7">
        <f>D7/C7*100%</f>
        <v>1</v>
      </c>
    </row>
    <row r="8" spans="1:6" ht="27.4" customHeight="1">
      <c r="A8" s="97"/>
      <c r="B8" s="97"/>
      <c r="C8" s="97"/>
      <c r="D8" s="97"/>
      <c r="E8" s="97"/>
      <c r="F8" s="1"/>
    </row>
  </sheetData>
  <mergeCells count="5">
    <mergeCell ref="A1:E1"/>
    <mergeCell ref="A2:E2"/>
    <mergeCell ref="A3:E3"/>
    <mergeCell ref="A4:E4"/>
    <mergeCell ref="A8:E8"/>
  </mergeCells>
  <pageMargins left="0.56944444444444442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zoomScaleNormal="85" workbookViewId="0">
      <selection activeCell="G5" sqref="G5"/>
    </sheetView>
  </sheetViews>
  <sheetFormatPr defaultColWidth="9.7109375" defaultRowHeight="15"/>
  <cols>
    <col min="1" max="1" width="7.140625" customWidth="1"/>
    <col min="2" max="2" width="10" hidden="1" customWidth="1"/>
    <col min="3" max="3" width="9.28515625" hidden="1" customWidth="1"/>
    <col min="4" max="4" width="9.42578125" hidden="1" customWidth="1"/>
    <col min="5" max="5" width="7.7109375" hidden="1" customWidth="1"/>
    <col min="6" max="6" width="52.7109375" customWidth="1"/>
    <col min="7" max="7" width="14" customWidth="1"/>
    <col min="8" max="8" width="10.42578125" style="52" hidden="1" customWidth="1"/>
    <col min="9" max="9" width="44.140625" customWidth="1"/>
  </cols>
  <sheetData>
    <row r="1" spans="1:9" ht="46.9" customHeight="1">
      <c r="A1" s="98" t="s">
        <v>15</v>
      </c>
      <c r="B1" s="98"/>
      <c r="C1" s="98"/>
      <c r="D1" s="98"/>
      <c r="E1" s="98"/>
      <c r="F1" s="98"/>
      <c r="G1" s="98"/>
      <c r="H1" s="98"/>
      <c r="I1" s="98"/>
    </row>
    <row r="2" spans="1:9" ht="22.15" customHeight="1">
      <c r="A2" s="94" t="s">
        <v>51</v>
      </c>
      <c r="B2" s="94"/>
      <c r="C2" s="94"/>
      <c r="D2" s="94"/>
      <c r="E2" s="94"/>
      <c r="F2" s="94"/>
      <c r="G2" s="94"/>
      <c r="H2" s="94"/>
      <c r="I2" s="94"/>
    </row>
    <row r="3" spans="1:9" ht="13.5" customHeight="1">
      <c r="A3" s="95" t="s">
        <v>77</v>
      </c>
      <c r="B3" s="95"/>
      <c r="C3" s="95"/>
      <c r="D3" s="95"/>
      <c r="E3" s="95"/>
      <c r="F3" s="95"/>
      <c r="G3" s="95"/>
      <c r="H3" s="95"/>
      <c r="I3" s="95"/>
    </row>
    <row r="4" spans="1:9" ht="21" customHeight="1">
      <c r="A4" s="42"/>
      <c r="B4" s="42"/>
      <c r="C4" s="42"/>
      <c r="D4" s="42"/>
      <c r="E4" s="42"/>
      <c r="F4" s="42"/>
      <c r="G4" s="99" t="s">
        <v>5</v>
      </c>
      <c r="H4" s="99"/>
      <c r="I4" s="99"/>
    </row>
    <row r="5" spans="1:9" ht="31.5">
      <c r="A5" s="22" t="s">
        <v>7</v>
      </c>
      <c r="B5" s="22" t="s">
        <v>45</v>
      </c>
      <c r="C5" s="22" t="s">
        <v>46</v>
      </c>
      <c r="D5" s="22" t="s">
        <v>47</v>
      </c>
      <c r="E5" s="22" t="s">
        <v>48</v>
      </c>
      <c r="F5" s="22" t="s">
        <v>4</v>
      </c>
      <c r="G5" s="43" t="s">
        <v>17</v>
      </c>
      <c r="H5" s="43" t="s">
        <v>49</v>
      </c>
      <c r="I5" s="43" t="s">
        <v>2</v>
      </c>
    </row>
    <row r="6" spans="1:9" s="46" customFormat="1" ht="58.15" customHeight="1">
      <c r="A6" s="44"/>
      <c r="B6" s="44"/>
      <c r="C6" s="44"/>
      <c r="D6" s="44"/>
      <c r="E6" s="44"/>
      <c r="F6" s="47" t="s">
        <v>52</v>
      </c>
      <c r="G6" s="58">
        <f>G7+G8</f>
        <v>191.64599999999999</v>
      </c>
      <c r="H6" s="48"/>
      <c r="I6" s="45"/>
    </row>
    <row r="7" spans="1:9" ht="49.9" customHeight="1">
      <c r="A7" s="59">
        <v>1</v>
      </c>
      <c r="B7" s="60">
        <v>1121369</v>
      </c>
      <c r="C7" s="49"/>
      <c r="D7" s="50"/>
      <c r="E7" s="49"/>
      <c r="F7" s="61" t="s">
        <v>53</v>
      </c>
      <c r="G7" s="41">
        <v>191.64599999999999</v>
      </c>
      <c r="H7" s="51">
        <v>12</v>
      </c>
      <c r="I7" s="40" t="s">
        <v>75</v>
      </c>
    </row>
    <row r="8" spans="1:9" ht="15.75">
      <c r="A8" s="100"/>
      <c r="B8" s="100"/>
      <c r="C8" s="100"/>
      <c r="D8" s="100"/>
      <c r="E8" s="100"/>
      <c r="F8" s="100"/>
      <c r="G8" s="100"/>
      <c r="H8" s="100"/>
      <c r="I8" s="100"/>
    </row>
  </sheetData>
  <mergeCells count="5">
    <mergeCell ref="A1:I1"/>
    <mergeCell ref="A2:I2"/>
    <mergeCell ref="A3:I3"/>
    <mergeCell ref="G4:I4"/>
    <mergeCell ref="A8:I8"/>
  </mergeCells>
  <pageMargins left="1.1111111111111112" right="0.27" top="0.47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5" zoomScale="125" zoomScaleNormal="125" workbookViewId="0">
      <selection activeCell="E21" sqref="E21"/>
    </sheetView>
  </sheetViews>
  <sheetFormatPr defaultColWidth="8.7109375" defaultRowHeight="15.75"/>
  <cols>
    <col min="1" max="1" width="6.42578125" style="10" customWidth="1"/>
    <col min="2" max="2" width="42.7109375" style="10" customWidth="1"/>
    <col min="3" max="3" width="14" style="10" customWidth="1"/>
    <col min="4" max="4" width="17.7109375" style="12" customWidth="1"/>
    <col min="5" max="5" width="19.140625" style="10" customWidth="1"/>
    <col min="6" max="7" width="9.7109375" style="10" bestFit="1" customWidth="1"/>
    <col min="8" max="8" width="9.42578125" style="10" customWidth="1"/>
    <col min="9" max="16384" width="8.7109375" style="10"/>
  </cols>
  <sheetData>
    <row r="1" spans="1:9" ht="25.9" customHeight="1">
      <c r="A1" s="101" t="s">
        <v>18</v>
      </c>
      <c r="B1" s="101"/>
      <c r="C1" s="101"/>
      <c r="D1" s="101"/>
    </row>
    <row r="2" spans="1:9" ht="21" customHeight="1">
      <c r="A2" s="102" t="s">
        <v>40</v>
      </c>
      <c r="B2" s="102"/>
      <c r="C2" s="102"/>
      <c r="D2" s="102"/>
    </row>
    <row r="3" spans="1:9" ht="28.9" customHeight="1">
      <c r="A3" s="103" t="str">
        <f>'PL 01'!A3:E3</f>
        <v>(Kèm theo Tờ trình số 121/NQ-HĐND ngày 19/12/2025 của HĐND xã Chiềng Sơn)</v>
      </c>
      <c r="B3" s="103"/>
      <c r="C3" s="103"/>
      <c r="D3" s="103"/>
    </row>
    <row r="4" spans="1:9" ht="24" customHeight="1">
      <c r="C4" s="104" t="s">
        <v>5</v>
      </c>
      <c r="D4" s="104"/>
    </row>
    <row r="5" spans="1:9" ht="47.25">
      <c r="A5" s="8" t="s">
        <v>7</v>
      </c>
      <c r="B5" s="8" t="s">
        <v>4</v>
      </c>
      <c r="C5" s="9" t="s">
        <v>17</v>
      </c>
      <c r="D5" s="9" t="s">
        <v>2</v>
      </c>
      <c r="E5" s="16" t="s">
        <v>25</v>
      </c>
      <c r="F5" s="16" t="s">
        <v>27</v>
      </c>
      <c r="G5" s="15" t="s">
        <v>28</v>
      </c>
      <c r="H5" s="10" t="s">
        <v>24</v>
      </c>
      <c r="I5" s="10" t="s">
        <v>26</v>
      </c>
    </row>
    <row r="6" spans="1:9" ht="25.15" customHeight="1">
      <c r="A6" s="8"/>
      <c r="B6" s="8" t="s">
        <v>16</v>
      </c>
      <c r="C6" s="11">
        <f>C7+C14</f>
        <v>1155</v>
      </c>
      <c r="D6" s="9"/>
      <c r="E6" s="21">
        <f>SUM(E15:E18)</f>
        <v>1918</v>
      </c>
      <c r="F6" s="21">
        <f t="shared" ref="F6:G6" si="0">SUM(F15:F18)</f>
        <v>693</v>
      </c>
      <c r="G6" s="21">
        <f t="shared" si="0"/>
        <v>700</v>
      </c>
      <c r="H6" s="21">
        <f t="shared" ref="H6" si="1">SUM(H15:H18)</f>
        <v>1393</v>
      </c>
      <c r="I6" s="11">
        <f>H6/E6*100</f>
        <v>72.627737226277361</v>
      </c>
    </row>
    <row r="7" spans="1:9" ht="25.15" customHeight="1">
      <c r="A7" s="8" t="s">
        <v>0</v>
      </c>
      <c r="B7" s="27" t="s">
        <v>32</v>
      </c>
      <c r="C7" s="11">
        <f>SUM(C8:C13)</f>
        <v>455</v>
      </c>
      <c r="D7" s="9"/>
      <c r="E7" s="26"/>
      <c r="F7" s="26"/>
      <c r="G7" s="21"/>
      <c r="H7" s="26"/>
      <c r="I7" s="11"/>
    </row>
    <row r="8" spans="1:9" ht="25.15" customHeight="1">
      <c r="A8" s="13">
        <v>1</v>
      </c>
      <c r="B8" s="28" t="s">
        <v>33</v>
      </c>
      <c r="C8" s="30">
        <v>115</v>
      </c>
      <c r="D8" s="9"/>
      <c r="E8" s="26"/>
      <c r="F8" s="26"/>
      <c r="G8" s="21"/>
      <c r="H8" s="26"/>
      <c r="I8" s="11"/>
    </row>
    <row r="9" spans="1:9" ht="25.15" customHeight="1">
      <c r="A9" s="13">
        <v>2</v>
      </c>
      <c r="B9" s="28" t="s">
        <v>34</v>
      </c>
      <c r="C9" s="30">
        <v>60</v>
      </c>
      <c r="D9" s="9"/>
      <c r="E9" s="26"/>
      <c r="F9" s="26"/>
      <c r="G9" s="21"/>
      <c r="H9" s="26"/>
      <c r="I9" s="11"/>
    </row>
    <row r="10" spans="1:9" ht="25.15" customHeight="1">
      <c r="A10" s="13">
        <v>3</v>
      </c>
      <c r="B10" s="28" t="s">
        <v>35</v>
      </c>
      <c r="C10" s="30">
        <v>130</v>
      </c>
      <c r="D10" s="9"/>
      <c r="E10" s="26"/>
      <c r="F10" s="26"/>
      <c r="G10" s="21"/>
      <c r="H10" s="26"/>
      <c r="I10" s="11"/>
    </row>
    <row r="11" spans="1:9" ht="25.15" customHeight="1">
      <c r="A11" s="13">
        <v>4</v>
      </c>
      <c r="B11" s="28" t="s">
        <v>3</v>
      </c>
      <c r="C11" s="30">
        <v>55</v>
      </c>
      <c r="D11" s="9"/>
      <c r="E11" s="26"/>
      <c r="F11" s="26"/>
      <c r="G11" s="21"/>
      <c r="H11" s="26"/>
      <c r="I11" s="11"/>
    </row>
    <row r="12" spans="1:9" ht="25.15" customHeight="1">
      <c r="A12" s="13">
        <v>5</v>
      </c>
      <c r="B12" s="28" t="s">
        <v>36</v>
      </c>
      <c r="C12" s="30">
        <v>55</v>
      </c>
      <c r="D12" s="9"/>
      <c r="E12" s="26"/>
      <c r="F12" s="26"/>
      <c r="G12" s="21"/>
      <c r="H12" s="26"/>
      <c r="I12" s="11"/>
    </row>
    <row r="13" spans="1:9" ht="25.15" customHeight="1">
      <c r="A13" s="13">
        <v>6</v>
      </c>
      <c r="B13" s="28" t="s">
        <v>21</v>
      </c>
      <c r="C13" s="30">
        <v>40</v>
      </c>
      <c r="D13" s="9"/>
      <c r="E13" s="26"/>
      <c r="F13" s="26"/>
      <c r="G13" s="21"/>
      <c r="H13" s="26"/>
      <c r="I13" s="11"/>
    </row>
    <row r="14" spans="1:9" ht="25.15" customHeight="1">
      <c r="A14" s="8" t="s">
        <v>1</v>
      </c>
      <c r="B14" s="27" t="s">
        <v>37</v>
      </c>
      <c r="C14" s="29">
        <f>SUM(C15:C180)</f>
        <v>700</v>
      </c>
      <c r="D14" s="9" t="e">
        <f>#REF!</f>
        <v>#REF!</v>
      </c>
      <c r="E14" s="26" t="s">
        <v>25</v>
      </c>
      <c r="F14" s="26" t="s">
        <v>38</v>
      </c>
      <c r="G14" s="21" t="s">
        <v>39</v>
      </c>
      <c r="H14" s="26" t="s">
        <v>24</v>
      </c>
      <c r="I14" s="11"/>
    </row>
    <row r="15" spans="1:9" ht="30" customHeight="1">
      <c r="A15" s="14">
        <v>1</v>
      </c>
      <c r="B15" s="19" t="s">
        <v>19</v>
      </c>
      <c r="C15" s="20">
        <v>320</v>
      </c>
      <c r="D15" s="53"/>
      <c r="E15" s="10">
        <v>716</v>
      </c>
      <c r="F15" s="10">
        <v>200</v>
      </c>
      <c r="G15" s="20">
        <v>320</v>
      </c>
      <c r="H15" s="10">
        <f>SUM(F15:G15)</f>
        <v>520</v>
      </c>
      <c r="I15" s="11">
        <f t="shared" ref="I15:I18" si="2">H15/E15*100</f>
        <v>72.625698324022352</v>
      </c>
    </row>
    <row r="16" spans="1:9" ht="28.9" customHeight="1">
      <c r="A16" s="14">
        <v>2</v>
      </c>
      <c r="B16" s="19" t="s">
        <v>20</v>
      </c>
      <c r="C16" s="20">
        <v>120</v>
      </c>
      <c r="D16" s="54"/>
      <c r="E16" s="10">
        <v>442</v>
      </c>
      <c r="F16" s="10">
        <v>200</v>
      </c>
      <c r="G16" s="20">
        <v>120</v>
      </c>
      <c r="H16" s="10">
        <f t="shared" ref="H16:H18" si="3">SUM(F16:G16)</f>
        <v>320</v>
      </c>
      <c r="I16" s="11">
        <f t="shared" si="2"/>
        <v>72.398190045248867</v>
      </c>
    </row>
    <row r="17" spans="1:9" ht="27" customHeight="1">
      <c r="A17" s="14">
        <v>3</v>
      </c>
      <c r="B17" s="19" t="s">
        <v>23</v>
      </c>
      <c r="C17" s="20">
        <v>240</v>
      </c>
      <c r="D17" s="54"/>
      <c r="E17" s="10">
        <v>582</v>
      </c>
      <c r="F17" s="10">
        <v>183</v>
      </c>
      <c r="G17" s="20">
        <v>240</v>
      </c>
      <c r="H17" s="10">
        <f t="shared" si="3"/>
        <v>423</v>
      </c>
      <c r="I17" s="11">
        <f t="shared" si="2"/>
        <v>72.680412371134011</v>
      </c>
    </row>
    <row r="18" spans="1:9" ht="27" customHeight="1">
      <c r="A18" s="14">
        <v>4</v>
      </c>
      <c r="B18" s="19" t="s">
        <v>22</v>
      </c>
      <c r="C18" s="20">
        <v>20</v>
      </c>
      <c r="D18" s="55"/>
      <c r="E18" s="10">
        <v>178</v>
      </c>
      <c r="F18" s="10">
        <v>110</v>
      </c>
      <c r="G18" s="20">
        <v>20</v>
      </c>
      <c r="H18" s="10">
        <f t="shared" si="3"/>
        <v>130</v>
      </c>
      <c r="I18" s="11">
        <f t="shared" si="2"/>
        <v>73.033707865168537</v>
      </c>
    </row>
    <row r="19" spans="1:9">
      <c r="E19" s="56">
        <f>SUM(E15:E18)</f>
        <v>1918</v>
      </c>
      <c r="F19" s="56">
        <f>SUM(F15:F18)</f>
        <v>693</v>
      </c>
      <c r="G19" s="56">
        <f t="shared" ref="G19:H19" si="4">SUM(G15:G18)</f>
        <v>700</v>
      </c>
      <c r="H19" s="56">
        <f t="shared" si="4"/>
        <v>1393</v>
      </c>
    </row>
    <row r="21" spans="1:9">
      <c r="D21" s="31"/>
    </row>
  </sheetData>
  <mergeCells count="4">
    <mergeCell ref="A1:D1"/>
    <mergeCell ref="A2:D2"/>
    <mergeCell ref="A3:D3"/>
    <mergeCell ref="C4:D4"/>
  </mergeCells>
  <pageMargins left="1.0138888888888888" right="0.36111111111111099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25" zoomScaleNormal="125" workbookViewId="0">
      <selection activeCell="L108" sqref="L108"/>
    </sheetView>
  </sheetViews>
  <sheetFormatPr defaultColWidth="8.7109375" defaultRowHeight="15.75"/>
  <cols>
    <col min="1" max="1" width="6.42578125" style="10" customWidth="1"/>
    <col min="2" max="2" width="42.7109375" style="10" customWidth="1"/>
    <col min="3" max="3" width="14" style="10" customWidth="1"/>
    <col min="4" max="5" width="17.7109375" style="12" customWidth="1"/>
    <col min="6" max="16384" width="8.7109375" style="10"/>
  </cols>
  <sheetData>
    <row r="1" spans="1:5" ht="25.9" customHeight="1">
      <c r="A1" s="101" t="s">
        <v>18</v>
      </c>
      <c r="B1" s="101"/>
      <c r="C1" s="101"/>
      <c r="D1" s="101"/>
      <c r="E1" s="66"/>
    </row>
    <row r="2" spans="1:5" ht="21" customHeight="1">
      <c r="A2" s="102" t="s">
        <v>54</v>
      </c>
      <c r="B2" s="102"/>
      <c r="C2" s="102"/>
      <c r="D2" s="102"/>
      <c r="E2" s="67"/>
    </row>
    <row r="3" spans="1:5" ht="15" customHeight="1">
      <c r="A3" s="103" t="str">
        <f>'PL 02'!A3:I3</f>
        <v xml:space="preserve"> (Kèm theo Nghị quyết số 121/NQ-HĐND ngày 19/12/2025 của HĐND xã Chiềng Sơn)</v>
      </c>
      <c r="B3" s="103"/>
      <c r="C3" s="103"/>
      <c r="D3" s="103"/>
      <c r="E3" s="68"/>
    </row>
    <row r="4" spans="1:5" ht="24" customHeight="1">
      <c r="C4" s="104" t="s">
        <v>5</v>
      </c>
      <c r="D4" s="104"/>
      <c r="E4" s="74"/>
    </row>
    <row r="5" spans="1:5">
      <c r="A5" s="8" t="s">
        <v>7</v>
      </c>
      <c r="B5" s="8" t="s">
        <v>4</v>
      </c>
      <c r="C5" s="81" t="s">
        <v>17</v>
      </c>
      <c r="D5" s="81" t="s">
        <v>2</v>
      </c>
      <c r="E5" s="75"/>
    </row>
    <row r="6" spans="1:5" ht="25.15" customHeight="1">
      <c r="A6" s="8"/>
      <c r="B6" s="8" t="s">
        <v>16</v>
      </c>
      <c r="C6" s="64">
        <f>SUM(C7:C172)</f>
        <v>808.09799999999996</v>
      </c>
      <c r="D6" s="57"/>
      <c r="E6" s="57"/>
    </row>
    <row r="7" spans="1:5" ht="30" customHeight="1">
      <c r="A7" s="14">
        <v>1</v>
      </c>
      <c r="B7" s="19" t="s">
        <v>19</v>
      </c>
      <c r="C7" s="62">
        <v>354</v>
      </c>
      <c r="D7" s="19"/>
      <c r="E7" s="19" t="s">
        <v>19</v>
      </c>
    </row>
    <row r="8" spans="1:5" ht="28.9" customHeight="1">
      <c r="A8" s="14">
        <v>2</v>
      </c>
      <c r="B8" s="19" t="s">
        <v>20</v>
      </c>
      <c r="C8" s="20">
        <v>150</v>
      </c>
      <c r="D8" s="19"/>
      <c r="E8" s="19" t="s">
        <v>20</v>
      </c>
    </row>
    <row r="9" spans="1:5" ht="27" customHeight="1">
      <c r="A9" s="14">
        <v>3</v>
      </c>
      <c r="B9" s="19" t="s">
        <v>23</v>
      </c>
      <c r="C9" s="20">
        <v>262</v>
      </c>
      <c r="D9" s="19"/>
      <c r="E9" s="19" t="s">
        <v>23</v>
      </c>
    </row>
    <row r="10" spans="1:5" ht="27" customHeight="1">
      <c r="A10" s="14">
        <v>4</v>
      </c>
      <c r="B10" s="19" t="s">
        <v>22</v>
      </c>
      <c r="C10" s="63">
        <v>42.097999999999999</v>
      </c>
      <c r="D10" s="19"/>
      <c r="E10" s="19" t="s">
        <v>22</v>
      </c>
    </row>
    <row r="13" spans="1:5">
      <c r="D13" s="31"/>
      <c r="E13" s="31"/>
    </row>
  </sheetData>
  <mergeCells count="4">
    <mergeCell ref="A1:D1"/>
    <mergeCell ref="A2:D2"/>
    <mergeCell ref="A3:D3"/>
    <mergeCell ref="C4:D4"/>
  </mergeCells>
  <pageMargins left="1.0138888888888888" right="0.36111111111111099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5" zoomScaleNormal="85" zoomScalePageLayoutView="70" workbookViewId="0">
      <selection activeCell="D6" sqref="D6"/>
    </sheetView>
  </sheetViews>
  <sheetFormatPr defaultColWidth="8.7109375" defaultRowHeight="30.4" customHeight="1"/>
  <cols>
    <col min="1" max="1" width="8" style="32" customWidth="1"/>
    <col min="2" max="2" width="56.42578125" style="32" customWidth="1"/>
    <col min="3" max="4" width="15.28515625" style="76" customWidth="1"/>
    <col min="5" max="5" width="18" style="32" customWidth="1"/>
    <col min="6" max="6" width="17.7109375" style="32" customWidth="1"/>
    <col min="7" max="7" width="21.42578125" style="32" customWidth="1"/>
    <col min="8" max="8" width="21.7109375" style="32" customWidth="1"/>
    <col min="9" max="16384" width="8.7109375" style="32"/>
  </cols>
  <sheetData>
    <row r="1" spans="1:8" ht="16.5">
      <c r="A1" s="108" t="s">
        <v>56</v>
      </c>
      <c r="B1" s="108"/>
      <c r="C1" s="108"/>
      <c r="D1" s="108"/>
      <c r="E1" s="108"/>
      <c r="F1" s="108"/>
      <c r="G1" s="108"/>
      <c r="H1" s="108"/>
    </row>
    <row r="2" spans="1:8" ht="16.5">
      <c r="A2" s="109" t="s">
        <v>42</v>
      </c>
      <c r="B2" s="108"/>
      <c r="C2" s="108"/>
      <c r="D2" s="108"/>
      <c r="E2" s="108"/>
      <c r="F2" s="108"/>
      <c r="G2" s="108"/>
      <c r="H2" s="108"/>
    </row>
    <row r="3" spans="1:8" ht="16.5">
      <c r="A3" s="110" t="str">
        <f>'PL 03'!A3:D3</f>
        <v xml:space="preserve"> (Kèm theo Nghị quyết số 121/NQ-HĐND ngày 19/12/2025 của HĐND xã Chiềng Sơn)</v>
      </c>
      <c r="B3" s="110"/>
      <c r="C3" s="110"/>
      <c r="D3" s="110"/>
      <c r="E3" s="110"/>
      <c r="F3" s="110"/>
      <c r="G3" s="110"/>
      <c r="H3" s="110"/>
    </row>
    <row r="4" spans="1:8" ht="22.15" customHeight="1">
      <c r="H4" s="65" t="s">
        <v>55</v>
      </c>
    </row>
    <row r="5" spans="1:8" ht="23.65" customHeight="1">
      <c r="A5" s="111" t="s">
        <v>7</v>
      </c>
      <c r="B5" s="111" t="s">
        <v>8</v>
      </c>
      <c r="C5" s="111" t="s">
        <v>16</v>
      </c>
      <c r="D5" s="113" t="s">
        <v>30</v>
      </c>
      <c r="E5" s="114"/>
      <c r="F5" s="114"/>
      <c r="G5" s="115"/>
      <c r="H5" s="106" t="s">
        <v>2</v>
      </c>
    </row>
    <row r="6" spans="1:8" ht="171" customHeight="1">
      <c r="A6" s="112"/>
      <c r="B6" s="112"/>
      <c r="C6" s="112"/>
      <c r="D6" s="70" t="s">
        <v>68</v>
      </c>
      <c r="E6" s="70" t="s">
        <v>59</v>
      </c>
      <c r="F6" s="70" t="s">
        <v>65</v>
      </c>
      <c r="G6" s="70" t="s">
        <v>66</v>
      </c>
      <c r="H6" s="107"/>
    </row>
    <row r="7" spans="1:8" ht="16.5" hidden="1">
      <c r="A7" s="69"/>
      <c r="B7" s="69"/>
      <c r="C7" s="77"/>
      <c r="D7" s="77">
        <v>537.64</v>
      </c>
      <c r="E7" s="70">
        <v>135.97</v>
      </c>
      <c r="F7" s="70">
        <v>414</v>
      </c>
      <c r="G7" s="70">
        <v>335.9</v>
      </c>
      <c r="H7" s="72"/>
    </row>
    <row r="8" spans="1:8" ht="16.5" hidden="1">
      <c r="A8" s="69"/>
      <c r="B8" s="69"/>
      <c r="C8" s="77"/>
      <c r="D8" s="80">
        <f>D7-D9</f>
        <v>0</v>
      </c>
      <c r="E8" s="80">
        <f t="shared" ref="E8:G8" si="0">E7-E9</f>
        <v>0</v>
      </c>
      <c r="F8" s="80">
        <f t="shared" si="0"/>
        <v>0</v>
      </c>
      <c r="G8" s="80">
        <f t="shared" si="0"/>
        <v>0</v>
      </c>
      <c r="H8" s="72"/>
    </row>
    <row r="9" spans="1:8" ht="30.4" customHeight="1">
      <c r="A9" s="23"/>
      <c r="B9" s="23" t="s">
        <v>31</v>
      </c>
      <c r="C9" s="78">
        <f>C10+C15+C19+C22+C25+C28+C31</f>
        <v>1423.5100000000002</v>
      </c>
      <c r="D9" s="78">
        <f t="shared" ref="D9:G9" si="1">D10+D15+D19+D22+D25+D28+D31</f>
        <v>537.64</v>
      </c>
      <c r="E9" s="78">
        <f t="shared" si="1"/>
        <v>135.97</v>
      </c>
      <c r="F9" s="78">
        <f t="shared" si="1"/>
        <v>414</v>
      </c>
      <c r="G9" s="78">
        <f t="shared" si="1"/>
        <v>335.9</v>
      </c>
      <c r="H9" s="33"/>
    </row>
    <row r="10" spans="1:8" s="87" customFormat="1" ht="30.4" customHeight="1">
      <c r="A10" s="82" t="s">
        <v>0</v>
      </c>
      <c r="B10" s="83" t="s">
        <v>33</v>
      </c>
      <c r="C10" s="84">
        <f>SUM(C11:C14)</f>
        <v>339</v>
      </c>
      <c r="D10" s="84">
        <f t="shared" ref="D10:G10" si="2">SUM(D11:D14)</f>
        <v>185</v>
      </c>
      <c r="E10" s="85">
        <f t="shared" si="2"/>
        <v>0</v>
      </c>
      <c r="F10" s="85">
        <f t="shared" si="2"/>
        <v>154</v>
      </c>
      <c r="G10" s="85">
        <f t="shared" si="2"/>
        <v>0</v>
      </c>
      <c r="H10" s="86"/>
    </row>
    <row r="11" spans="1:8" ht="34.9" customHeight="1">
      <c r="A11" s="39">
        <v>1</v>
      </c>
      <c r="B11" s="24" t="s">
        <v>74</v>
      </c>
      <c r="C11" s="79">
        <f>SUM(D11:G11)</f>
        <v>120</v>
      </c>
      <c r="D11" s="79">
        <v>120</v>
      </c>
      <c r="E11" s="24"/>
      <c r="F11" s="25"/>
      <c r="G11" s="25"/>
      <c r="H11" s="34"/>
    </row>
    <row r="12" spans="1:8" ht="44.25" customHeight="1">
      <c r="A12" s="39">
        <v>2</v>
      </c>
      <c r="B12" s="24" t="s">
        <v>70</v>
      </c>
      <c r="C12" s="79">
        <f t="shared" ref="C12:C30" si="3">SUM(D12:G12)</f>
        <v>65</v>
      </c>
      <c r="D12" s="79">
        <v>65</v>
      </c>
      <c r="E12" s="24"/>
      <c r="F12" s="25"/>
      <c r="G12" s="25"/>
      <c r="H12" s="35"/>
    </row>
    <row r="13" spans="1:8" ht="33.4" customHeight="1">
      <c r="A13" s="39">
        <v>3</v>
      </c>
      <c r="B13" s="24" t="s">
        <v>58</v>
      </c>
      <c r="C13" s="79">
        <f t="shared" si="3"/>
        <v>40</v>
      </c>
      <c r="D13" s="79"/>
      <c r="E13" s="24"/>
      <c r="F13" s="25">
        <v>40</v>
      </c>
      <c r="G13" s="25"/>
      <c r="H13" s="35"/>
    </row>
    <row r="14" spans="1:8" ht="33.4" customHeight="1">
      <c r="A14" s="71">
        <v>4</v>
      </c>
      <c r="B14" s="24" t="s">
        <v>69</v>
      </c>
      <c r="C14" s="79">
        <f t="shared" si="3"/>
        <v>114</v>
      </c>
      <c r="D14" s="79"/>
      <c r="E14" s="24"/>
      <c r="F14" s="25">
        <v>114</v>
      </c>
      <c r="G14" s="25"/>
      <c r="H14" s="35"/>
    </row>
    <row r="15" spans="1:8" s="90" customFormat="1" ht="30.4" customHeight="1">
      <c r="A15" s="82" t="s">
        <v>1</v>
      </c>
      <c r="B15" s="86" t="s">
        <v>41</v>
      </c>
      <c r="C15" s="88">
        <f>SUM(C16:C18)</f>
        <v>160.97</v>
      </c>
      <c r="D15" s="88">
        <f t="shared" ref="D15:G15" si="4">SUM(D16:D18)</f>
        <v>80</v>
      </c>
      <c r="E15" s="88">
        <f t="shared" si="4"/>
        <v>80.97</v>
      </c>
      <c r="F15" s="88">
        <f t="shared" si="4"/>
        <v>0</v>
      </c>
      <c r="G15" s="88">
        <f t="shared" si="4"/>
        <v>0</v>
      </c>
      <c r="H15" s="89"/>
    </row>
    <row r="16" spans="1:8" ht="34.9" customHeight="1">
      <c r="A16" s="39">
        <v>1</v>
      </c>
      <c r="B16" s="24" t="s">
        <v>74</v>
      </c>
      <c r="C16" s="79">
        <f t="shared" si="3"/>
        <v>60</v>
      </c>
      <c r="D16" s="79">
        <v>60</v>
      </c>
      <c r="E16" s="24"/>
      <c r="F16" s="25"/>
      <c r="G16" s="25"/>
      <c r="H16" s="34"/>
    </row>
    <row r="17" spans="1:8" ht="34.9" customHeight="1">
      <c r="A17" s="73">
        <v>2</v>
      </c>
      <c r="B17" s="24" t="s">
        <v>72</v>
      </c>
      <c r="C17" s="79">
        <f t="shared" si="3"/>
        <v>80.97</v>
      </c>
      <c r="D17" s="79"/>
      <c r="E17" s="24">
        <v>80.97</v>
      </c>
      <c r="F17" s="25"/>
      <c r="G17" s="25"/>
      <c r="H17" s="34"/>
    </row>
    <row r="18" spans="1:8" ht="49.5">
      <c r="A18" s="73">
        <v>3</v>
      </c>
      <c r="B18" s="24" t="s">
        <v>71</v>
      </c>
      <c r="C18" s="79">
        <f t="shared" si="3"/>
        <v>20</v>
      </c>
      <c r="D18" s="79">
        <v>20</v>
      </c>
      <c r="E18" s="24"/>
      <c r="F18" s="37"/>
      <c r="G18" s="37"/>
      <c r="H18" s="36"/>
    </row>
    <row r="19" spans="1:8" s="93" customFormat="1" ht="30.4" customHeight="1">
      <c r="A19" s="82" t="s">
        <v>43</v>
      </c>
      <c r="B19" s="86" t="s">
        <v>21</v>
      </c>
      <c r="C19" s="88">
        <f>SUM(C20:C21)</f>
        <v>120</v>
      </c>
      <c r="D19" s="88">
        <f t="shared" ref="D19:G19" si="5">SUM(D20:D21)</f>
        <v>40</v>
      </c>
      <c r="E19" s="91">
        <f t="shared" si="5"/>
        <v>0</v>
      </c>
      <c r="F19" s="91">
        <f t="shared" si="5"/>
        <v>80</v>
      </c>
      <c r="G19" s="91">
        <f t="shared" si="5"/>
        <v>0</v>
      </c>
      <c r="H19" s="92"/>
    </row>
    <row r="20" spans="1:8" ht="34.9" customHeight="1">
      <c r="A20" s="39">
        <v>1</v>
      </c>
      <c r="B20" s="24" t="s">
        <v>74</v>
      </c>
      <c r="C20" s="79">
        <f t="shared" si="3"/>
        <v>40</v>
      </c>
      <c r="D20" s="79">
        <v>40</v>
      </c>
      <c r="E20" s="24"/>
      <c r="F20" s="25"/>
      <c r="G20" s="25"/>
      <c r="H20" s="34"/>
    </row>
    <row r="21" spans="1:8" ht="36" customHeight="1">
      <c r="A21" s="39">
        <v>1</v>
      </c>
      <c r="B21" s="24" t="s">
        <v>57</v>
      </c>
      <c r="C21" s="79">
        <f t="shared" si="3"/>
        <v>80</v>
      </c>
      <c r="D21" s="79"/>
      <c r="E21" s="24"/>
      <c r="F21" s="37">
        <v>80</v>
      </c>
      <c r="G21" s="37"/>
      <c r="H21" s="38"/>
    </row>
    <row r="22" spans="1:8" s="93" customFormat="1" ht="30.4" customHeight="1">
      <c r="A22" s="82" t="s">
        <v>44</v>
      </c>
      <c r="B22" s="86" t="s">
        <v>6</v>
      </c>
      <c r="C22" s="88">
        <f>SUM(C23:C24)</f>
        <v>110.64</v>
      </c>
      <c r="D22" s="88">
        <f t="shared" ref="D22:G22" si="6">SUM(D23:D24)</f>
        <v>50.64</v>
      </c>
      <c r="E22" s="91">
        <f t="shared" si="6"/>
        <v>0</v>
      </c>
      <c r="F22" s="91">
        <f t="shared" si="6"/>
        <v>60</v>
      </c>
      <c r="G22" s="91">
        <f t="shared" si="6"/>
        <v>0</v>
      </c>
      <c r="H22" s="92"/>
    </row>
    <row r="23" spans="1:8" ht="34.9" customHeight="1">
      <c r="A23" s="39">
        <v>1</v>
      </c>
      <c r="B23" s="24" t="s">
        <v>74</v>
      </c>
      <c r="C23" s="79">
        <f t="shared" si="3"/>
        <v>50.64</v>
      </c>
      <c r="D23" s="79">
        <v>50.64</v>
      </c>
      <c r="E23" s="24"/>
      <c r="F23" s="25"/>
      <c r="G23" s="25"/>
      <c r="H23" s="34"/>
    </row>
    <row r="24" spans="1:8" ht="34.9" customHeight="1">
      <c r="A24" s="71">
        <v>2</v>
      </c>
      <c r="B24" s="24" t="s">
        <v>73</v>
      </c>
      <c r="C24" s="79">
        <f t="shared" si="3"/>
        <v>60</v>
      </c>
      <c r="D24" s="79"/>
      <c r="E24" s="24"/>
      <c r="F24" s="25">
        <v>60</v>
      </c>
      <c r="G24" s="25"/>
      <c r="H24" s="34"/>
    </row>
    <row r="25" spans="1:8" s="93" customFormat="1" ht="30.4" customHeight="1">
      <c r="A25" s="82" t="s">
        <v>60</v>
      </c>
      <c r="B25" s="86" t="s">
        <v>61</v>
      </c>
      <c r="C25" s="88">
        <f>SUM(C26:C27)</f>
        <v>190</v>
      </c>
      <c r="D25" s="88">
        <f t="shared" ref="D25:G25" si="7">SUM(D26:D27)</f>
        <v>130</v>
      </c>
      <c r="E25" s="88">
        <f t="shared" si="7"/>
        <v>0</v>
      </c>
      <c r="F25" s="88">
        <f t="shared" si="7"/>
        <v>60</v>
      </c>
      <c r="G25" s="88">
        <f t="shared" si="7"/>
        <v>0</v>
      </c>
      <c r="H25" s="92"/>
    </row>
    <row r="26" spans="1:8" ht="34.9" customHeight="1">
      <c r="A26" s="39">
        <v>1</v>
      </c>
      <c r="B26" s="24" t="s">
        <v>74</v>
      </c>
      <c r="C26" s="79">
        <f t="shared" si="3"/>
        <v>130</v>
      </c>
      <c r="D26" s="79">
        <v>130</v>
      </c>
      <c r="E26" s="24"/>
      <c r="F26" s="25"/>
      <c r="G26" s="25"/>
      <c r="H26" s="34"/>
    </row>
    <row r="27" spans="1:8" ht="34.9" customHeight="1">
      <c r="A27" s="71">
        <v>2</v>
      </c>
      <c r="B27" s="24" t="s">
        <v>73</v>
      </c>
      <c r="C27" s="79">
        <f t="shared" ref="C27" si="8">SUM(D27:G27)</f>
        <v>60</v>
      </c>
      <c r="D27" s="79"/>
      <c r="E27" s="24"/>
      <c r="F27" s="25">
        <v>60</v>
      </c>
      <c r="G27" s="25"/>
      <c r="H27" s="34"/>
    </row>
    <row r="28" spans="1:8" s="93" customFormat="1" ht="30.4" customHeight="1">
      <c r="A28" s="82" t="s">
        <v>62</v>
      </c>
      <c r="B28" s="86" t="s">
        <v>3</v>
      </c>
      <c r="C28" s="88">
        <f>SUM(C29:C30)</f>
        <v>167</v>
      </c>
      <c r="D28" s="88">
        <f t="shared" ref="D28:G28" si="9">SUM(D29:D30)</f>
        <v>52</v>
      </c>
      <c r="E28" s="88">
        <f t="shared" si="9"/>
        <v>55</v>
      </c>
      <c r="F28" s="88">
        <f t="shared" si="9"/>
        <v>60</v>
      </c>
      <c r="G28" s="88">
        <f t="shared" si="9"/>
        <v>0</v>
      </c>
      <c r="H28" s="92"/>
    </row>
    <row r="29" spans="1:8" ht="34.9" customHeight="1">
      <c r="A29" s="39">
        <v>1</v>
      </c>
      <c r="B29" s="24" t="s">
        <v>74</v>
      </c>
      <c r="C29" s="79">
        <f t="shared" si="3"/>
        <v>107</v>
      </c>
      <c r="D29" s="79">
        <v>52</v>
      </c>
      <c r="E29" s="24">
        <v>55</v>
      </c>
      <c r="F29" s="25"/>
      <c r="G29" s="25"/>
      <c r="H29" s="34"/>
    </row>
    <row r="30" spans="1:8" ht="34.9" customHeight="1">
      <c r="A30" s="71">
        <v>2</v>
      </c>
      <c r="B30" s="24" t="s">
        <v>73</v>
      </c>
      <c r="C30" s="79">
        <f t="shared" si="3"/>
        <v>60</v>
      </c>
      <c r="D30" s="79"/>
      <c r="E30" s="24"/>
      <c r="F30" s="25">
        <v>60</v>
      </c>
      <c r="G30" s="25"/>
      <c r="H30" s="34"/>
    </row>
    <row r="31" spans="1:8" s="93" customFormat="1" ht="30.4" customHeight="1">
      <c r="A31" s="82" t="s">
        <v>63</v>
      </c>
      <c r="B31" s="86" t="s">
        <v>64</v>
      </c>
      <c r="C31" s="88">
        <f>SUM(C32:C35)</f>
        <v>335.9</v>
      </c>
      <c r="D31" s="88">
        <f t="shared" ref="D31:F31" si="10">SUM(D32:D35)</f>
        <v>0</v>
      </c>
      <c r="E31" s="88">
        <f t="shared" si="10"/>
        <v>0</v>
      </c>
      <c r="F31" s="88">
        <f t="shared" si="10"/>
        <v>0</v>
      </c>
      <c r="G31" s="91">
        <f>SUM(G32:G35)</f>
        <v>335.9</v>
      </c>
      <c r="H31" s="92"/>
    </row>
    <row r="32" spans="1:8" ht="34.9" customHeight="1">
      <c r="A32" s="39">
        <v>1</v>
      </c>
      <c r="B32" s="24" t="s">
        <v>19</v>
      </c>
      <c r="C32" s="79">
        <f t="shared" ref="C32:C35" si="11">SUM(E32:G32)</f>
        <v>130</v>
      </c>
      <c r="D32" s="79"/>
      <c r="E32" s="24"/>
      <c r="F32" s="25"/>
      <c r="G32" s="20">
        <v>130</v>
      </c>
      <c r="H32" s="105" t="s">
        <v>67</v>
      </c>
    </row>
    <row r="33" spans="1:8" ht="34.9" customHeight="1">
      <c r="A33" s="71">
        <v>2</v>
      </c>
      <c r="B33" s="24" t="s">
        <v>20</v>
      </c>
      <c r="C33" s="79">
        <f t="shared" si="11"/>
        <v>70</v>
      </c>
      <c r="D33" s="79"/>
      <c r="E33" s="24"/>
      <c r="F33" s="25"/>
      <c r="G33" s="20">
        <v>70</v>
      </c>
      <c r="H33" s="105"/>
    </row>
    <row r="34" spans="1:8" ht="34.9" customHeight="1">
      <c r="A34" s="71">
        <v>3</v>
      </c>
      <c r="B34" s="24" t="s">
        <v>23</v>
      </c>
      <c r="C34" s="79">
        <f t="shared" si="11"/>
        <v>115.9</v>
      </c>
      <c r="D34" s="79"/>
      <c r="E34" s="24"/>
      <c r="F34" s="25"/>
      <c r="G34" s="20">
        <v>115.9</v>
      </c>
      <c r="H34" s="105"/>
    </row>
    <row r="35" spans="1:8" ht="34.9" customHeight="1">
      <c r="A35" s="71">
        <v>4</v>
      </c>
      <c r="B35" s="24" t="s">
        <v>22</v>
      </c>
      <c r="C35" s="79">
        <f t="shared" si="11"/>
        <v>20</v>
      </c>
      <c r="D35" s="79"/>
      <c r="E35" s="24"/>
      <c r="F35" s="25"/>
      <c r="G35" s="20">
        <v>20</v>
      </c>
      <c r="H35" s="105"/>
    </row>
  </sheetData>
  <mergeCells count="9">
    <mergeCell ref="H32:H35"/>
    <mergeCell ref="H5:H6"/>
    <mergeCell ref="A1:H1"/>
    <mergeCell ref="A2:H2"/>
    <mergeCell ref="A3:H3"/>
    <mergeCell ref="A5:A6"/>
    <mergeCell ref="B5:B6"/>
    <mergeCell ref="C5:C6"/>
    <mergeCell ref="D5:G5"/>
  </mergeCells>
  <pageMargins left="0.41666666666666702" right="0.22" top="0.52" bottom="0.39" header="0.31496062992126" footer="0.31496062992126"/>
  <pageSetup paperSize="9" scale="80" orientation="landscape" verticalDpi="0" r:id="rId1"/>
  <headerFooter differentOddEven="1">
    <oddHeader>&amp;C&amp;"Calibri,Regular"&amp;K000000&amp;P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PL 01</vt:lpstr>
      <vt:lpstr>PL 02</vt:lpstr>
      <vt:lpstr>PL 3</vt:lpstr>
      <vt:lpstr>PL 03</vt:lpstr>
      <vt:lpstr>PL 04 </vt:lpstr>
      <vt:lpstr>'PL 03'!Print_Titles</vt:lpstr>
      <vt:lpstr>'PL 04 '!Print_Titles</vt:lpstr>
      <vt:lpstr>'PL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hothanhhuyen</dc:creator>
  <cp:lastModifiedBy>p</cp:lastModifiedBy>
  <cp:lastPrinted>2025-12-16T01:09:50Z</cp:lastPrinted>
  <dcterms:created xsi:type="dcterms:W3CDTF">2024-09-06T01:50:08Z</dcterms:created>
  <dcterms:modified xsi:type="dcterms:W3CDTF">2025-12-24T03:59:58Z</dcterms:modified>
</cp:coreProperties>
</file>